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40" windowWidth="19100" windowHeight="8450" tabRatio="216"/>
  </bookViews>
  <sheets>
    <sheet name="WRC FORM" sheetId="1" r:id="rId1"/>
    <sheet name="WRC EVENTS" sheetId="2" state="hidden" r:id="rId2"/>
  </sheets>
  <definedNames>
    <definedName name="_xlnm.Print_Area" localSheetId="0">'WRC FORM'!$A$1:$E$44</definedName>
    <definedName name="RALLIES">'WRC EVENTS'!$E$6:$E$19</definedName>
  </definedNames>
  <calcPr calcId="125725"/>
</workbook>
</file>

<file path=xl/calcChain.xml><?xml version="1.0" encoding="utf-8"?>
<calcChain xmlns="http://schemas.openxmlformats.org/spreadsheetml/2006/main">
  <c r="H6" i="2"/>
  <c r="I6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J6"/>
  <c r="J19"/>
  <c r="J18"/>
  <c r="J17"/>
  <c r="J16"/>
  <c r="J15"/>
  <c r="J14"/>
  <c r="J13"/>
  <c r="J12"/>
  <c r="J11"/>
  <c r="J10"/>
  <c r="J9"/>
  <c r="J8"/>
  <c r="J7"/>
  <c r="E37" i="1"/>
  <c r="F31"/>
  <c r="F30"/>
  <c r="F29"/>
  <c r="F28"/>
  <c r="F27"/>
  <c r="F26"/>
  <c r="F25"/>
  <c r="F24"/>
  <c r="F23"/>
  <c r="F22"/>
  <c r="K7" i="2" l="1"/>
  <c r="K9"/>
  <c r="K11"/>
  <c r="K13"/>
  <c r="K15"/>
  <c r="K17"/>
  <c r="K19"/>
  <c r="K8"/>
  <c r="J39" i="1" s="1"/>
  <c r="K10" i="2"/>
  <c r="K12"/>
  <c r="K14"/>
  <c r="K16"/>
  <c r="K18"/>
  <c r="K6"/>
  <c r="E35" i="1"/>
  <c r="K21" i="2" l="1"/>
  <c r="E39" i="1" s="1"/>
  <c r="J35"/>
  <c r="J37" l="1"/>
  <c r="E41" s="1"/>
</calcChain>
</file>

<file path=xl/sharedStrings.xml><?xml version="1.0" encoding="utf-8"?>
<sst xmlns="http://schemas.openxmlformats.org/spreadsheetml/2006/main" count="69" uniqueCount="61">
  <si>
    <t>FIA WORLD RALLY CHAMPIONSHIP 2014</t>
  </si>
  <si>
    <t>SUPPLY CONDITIONS OF TYRES FOR TESTING AND EVENT</t>
  </si>
  <si>
    <t>FORM B</t>
  </si>
  <si>
    <t xml:space="preserve">COMPANY/TEAM NAME: </t>
  </si>
  <si>
    <t>CONTACT NAME:</t>
  </si>
  <si>
    <t xml:space="preserve">EMAIL ADDRESS </t>
  </si>
  <si>
    <t>Surface</t>
  </si>
  <si>
    <t>Type</t>
  </si>
  <si>
    <t>Size</t>
  </si>
  <si>
    <t>Net Unit Price</t>
  </si>
  <si>
    <t>Number of tyres</t>
  </si>
  <si>
    <t>ASPHALT</t>
  </si>
  <si>
    <t>235/40-18</t>
  </si>
  <si>
    <t>GRAVEL</t>
  </si>
  <si>
    <t>205/65-15</t>
  </si>
  <si>
    <t>ASPHALT/SNOW</t>
  </si>
  <si>
    <t>SNOW</t>
  </si>
  <si>
    <t>(Monte-Carlo only)</t>
  </si>
  <si>
    <t>ICE</t>
  </si>
  <si>
    <t>(Sweden only)</t>
  </si>
  <si>
    <t>S. SOFT</t>
  </si>
  <si>
    <t>UNSTUDDED</t>
  </si>
  <si>
    <t>STUDDED</t>
  </si>
  <si>
    <t>WRC EVENT/             PRIVATE TEST</t>
  </si>
  <si>
    <t>TYRE QUANTITY AND COLLECTION DATE SUBJECT TO PIRELLI’S WRITTEN CONFIRMATION</t>
  </si>
  <si>
    <t xml:space="preserve"> (TEST ONLY)  REQUESTED PICK-UP DATE AT NOVARA WAREHOUSE:</t>
  </si>
  <si>
    <t>Italian VAT 22% to be added where applicable.</t>
  </si>
  <si>
    <t>TOTAL ORDER</t>
  </si>
  <si>
    <t>MAX USABLE</t>
  </si>
  <si>
    <t xml:space="preserve">  TOTAL NUMBER OF ORDERED TYRES:</t>
  </si>
  <si>
    <t>TEL/FAX NUMBER:</t>
  </si>
  <si>
    <t>82ème Rallye Automobile Monte-Carlo</t>
  </si>
  <si>
    <r>
      <t>62</t>
    </r>
    <r>
      <rPr>
        <vertAlign val="superscript"/>
        <sz val="9.35"/>
        <color theme="1"/>
        <rFont val="Calibri"/>
        <family val="2"/>
        <scheme val="minor"/>
      </rPr>
      <t>nd</t>
    </r>
    <r>
      <rPr>
        <sz val="9.35"/>
        <color theme="1"/>
        <rFont val="Calibri"/>
        <family val="2"/>
        <scheme val="minor"/>
      </rPr>
      <t xml:space="preserve"> Rally Sweden</t>
    </r>
  </si>
  <si>
    <t>28º Rally Guanajuato México</t>
  </si>
  <si>
    <t>48º Vodafone Rally de Portugal</t>
  </si>
  <si>
    <t>34º Rally Argentina</t>
  </si>
  <si>
    <t>11º Rally d'Italia Sardegna</t>
  </si>
  <si>
    <r>
      <t>71</t>
    </r>
    <r>
      <rPr>
        <vertAlign val="superscript"/>
        <sz val="9.35"/>
        <color theme="1"/>
        <rFont val="Calibri"/>
        <family val="2"/>
        <scheme val="minor"/>
      </rPr>
      <t>st</t>
    </r>
    <r>
      <rPr>
        <sz val="9.35"/>
        <color theme="1"/>
        <rFont val="Calibri"/>
        <family val="2"/>
        <scheme val="minor"/>
      </rPr>
      <t xml:space="preserve"> LOTOS Rally Poland</t>
    </r>
  </si>
  <si>
    <r>
      <t>64</t>
    </r>
    <r>
      <rPr>
        <vertAlign val="superscript"/>
        <sz val="9.35"/>
        <color theme="1"/>
        <rFont val="Calibri"/>
        <family val="2"/>
        <scheme val="minor"/>
      </rPr>
      <t>th</t>
    </r>
    <r>
      <rPr>
        <sz val="9.35"/>
        <color theme="1"/>
        <rFont val="Calibri"/>
        <family val="2"/>
        <scheme val="minor"/>
      </rPr>
      <t xml:space="preserve"> Neste Oil Rally Finland</t>
    </r>
  </si>
  <si>
    <t>32. ADAC Rallye Deutschland</t>
  </si>
  <si>
    <r>
      <t>23</t>
    </r>
    <r>
      <rPr>
        <vertAlign val="superscript"/>
        <sz val="9.35"/>
        <color theme="1"/>
        <rFont val="Calibri"/>
        <family val="2"/>
        <scheme val="minor"/>
      </rPr>
      <t>rd</t>
    </r>
    <r>
      <rPr>
        <sz val="9.35"/>
        <color theme="1"/>
        <rFont val="Calibri"/>
        <family val="2"/>
        <scheme val="minor"/>
      </rPr>
      <t xml:space="preserve"> Coates Hire Rally Australia</t>
    </r>
  </si>
  <si>
    <t>Rallye de France – Alsace 2014</t>
  </si>
  <si>
    <t>50º Rally RACC Catalunya – Costa Daurada</t>
  </si>
  <si>
    <r>
      <t>70</t>
    </r>
    <r>
      <rPr>
        <vertAlign val="superscript"/>
        <sz val="9.35"/>
        <color theme="1"/>
        <rFont val="Calibri"/>
        <family val="2"/>
        <scheme val="minor"/>
      </rPr>
      <t>th</t>
    </r>
    <r>
      <rPr>
        <sz val="9.35"/>
        <color theme="1"/>
        <rFont val="Calibri"/>
        <family val="2"/>
        <scheme val="minor"/>
      </rPr>
      <t xml:space="preserve"> Wales Rally GB</t>
    </r>
  </si>
  <si>
    <t>PRIVATE TEST</t>
  </si>
  <si>
    <t>MAX USABLE SWEDEN</t>
  </si>
  <si>
    <t xml:space="preserve">  TOTAL ORDER AMOUNT:</t>
  </si>
  <si>
    <t>Possibly include driver name(s) and assigned race nr.</t>
  </si>
  <si>
    <t>max per car</t>
  </si>
  <si>
    <t>nr of cars</t>
  </si>
  <si>
    <t>AMOUNT TO BE RECEIVED BEFORE TYRE COLLECTION:</t>
  </si>
  <si>
    <t>MAX Q.TY ALLOWED ON EVENT FOR YOUR CAR(S)</t>
  </si>
  <si>
    <t>(VAT excl.)</t>
  </si>
  <si>
    <t>ENTERED CAR(S)  Q.TY</t>
  </si>
  <si>
    <t>control</t>
  </si>
  <si>
    <t>RK5 H</t>
  </si>
  <si>
    <t>RK9 S</t>
  </si>
  <si>
    <t>Scorpion XR5 H</t>
  </si>
  <si>
    <t>Scorpion XR7 S</t>
  </si>
  <si>
    <t>marco.pastorino.ex@pirelli.com</t>
  </si>
  <si>
    <t>Please fill the shaded areas and send the form to: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</si>
</sst>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3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9.35"/>
      <color theme="1"/>
      <name val="Calibri"/>
      <family val="2"/>
      <scheme val="minor"/>
    </font>
    <font>
      <sz val="9.35"/>
      <color theme="1"/>
      <name val="Calibri"/>
      <family val="2"/>
      <scheme val="minor"/>
    </font>
    <font>
      <vertAlign val="superscript"/>
      <sz val="9.3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i/>
      <sz val="12"/>
      <color rgb="FF000000"/>
      <name val="Arial"/>
      <family val="2"/>
    </font>
    <font>
      <b/>
      <sz val="14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8"/>
      <color theme="10"/>
      <name val="Calibri"/>
      <family val="2"/>
    </font>
    <font>
      <b/>
      <sz val="10"/>
      <name val="Arial"/>
      <family val="2"/>
    </font>
    <font>
      <sz val="26"/>
      <name val="Calibri"/>
      <family val="2"/>
      <scheme val="minor"/>
    </font>
    <font>
      <u/>
      <sz val="14"/>
      <color theme="10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44" fontId="0" fillId="0" borderId="0" xfId="0" applyNumberFormat="1"/>
    <xf numFmtId="0" fontId="4" fillId="0" borderId="0" xfId="0" applyFont="1"/>
    <xf numFmtId="44" fontId="7" fillId="0" borderId="0" xfId="0" applyNumberFormat="1" applyFont="1"/>
    <xf numFmtId="0" fontId="8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18" fillId="0" borderId="0" xfId="0" applyFont="1" applyAlignment="1">
      <alignment horizontal="right"/>
    </xf>
    <xf numFmtId="0" fontId="16" fillId="3" borderId="8" xfId="0" applyFont="1" applyFill="1" applyBorder="1" applyAlignment="1">
      <alignment horizontal="right"/>
    </xf>
    <xf numFmtId="0" fontId="16" fillId="3" borderId="9" xfId="0" applyFont="1" applyFill="1" applyBorder="1" applyAlignment="1">
      <alignment horizontal="right"/>
    </xf>
    <xf numFmtId="0" fontId="16" fillId="3" borderId="9" xfId="0" applyFont="1" applyFill="1" applyBorder="1" applyAlignment="1">
      <alignment horizontal="right" vertical="center"/>
    </xf>
    <xf numFmtId="44" fontId="19" fillId="3" borderId="3" xfId="0" applyNumberFormat="1" applyFont="1" applyFill="1" applyBorder="1"/>
    <xf numFmtId="0" fontId="0" fillId="3" borderId="0" xfId="0" applyFill="1"/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 wrapText="1"/>
    </xf>
    <xf numFmtId="0" fontId="15" fillId="0" borderId="6" xfId="0" applyFont="1" applyBorder="1" applyAlignment="1" applyProtection="1">
      <alignment horizontal="center" wrapText="1"/>
    </xf>
    <xf numFmtId="0" fontId="14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28" fillId="0" borderId="0" xfId="0" applyFont="1" applyAlignment="1">
      <alignment horizontal="right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30" fillId="0" borderId="9" xfId="1" applyFont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6" fillId="0" borderId="0" xfId="1" applyAlignment="1" applyProtection="1"/>
    <xf numFmtId="0" fontId="0" fillId="0" borderId="0" xfId="0" applyProtection="1"/>
    <xf numFmtId="0" fontId="29" fillId="4" borderId="6" xfId="0" applyFont="1" applyFill="1" applyBorder="1" applyAlignment="1" applyProtection="1">
      <alignment horizontal="center" vertical="center"/>
      <protection locked="0"/>
    </xf>
    <xf numFmtId="0" fontId="31" fillId="3" borderId="9" xfId="0" applyFont="1" applyFill="1" applyBorder="1" applyAlignment="1" applyProtection="1">
      <alignment horizontal="right" vertical="center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10" fillId="4" borderId="2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44" fontId="4" fillId="0" borderId="25" xfId="0" applyNumberFormat="1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44" fontId="4" fillId="0" borderId="28" xfId="0" applyNumberFormat="1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44" fontId="4" fillId="0" borderId="3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2" fillId="2" borderId="2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5" fontId="22" fillId="4" borderId="6" xfId="0" applyNumberFormat="1" applyFont="1" applyFill="1" applyBorder="1" applyAlignment="1" applyProtection="1">
      <alignment horizontal="center" vertical="center"/>
      <protection locked="0"/>
    </xf>
    <xf numFmtId="0" fontId="22" fillId="4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20" fillId="3" borderId="10" xfId="0" applyFont="1" applyFill="1" applyBorder="1" applyAlignment="1">
      <alignment horizontal="right"/>
    </xf>
    <xf numFmtId="0" fontId="24" fillId="4" borderId="6" xfId="0" applyFont="1" applyFill="1" applyBorder="1" applyAlignment="1" applyProtection="1">
      <alignment horizontal="center" vertical="center"/>
      <protection locked="0"/>
    </xf>
    <xf numFmtId="0" fontId="25" fillId="4" borderId="7" xfId="0" applyFont="1" applyFill="1" applyBorder="1" applyAlignment="1" applyProtection="1">
      <alignment horizontal="center"/>
      <protection locked="0"/>
    </xf>
    <xf numFmtId="0" fontId="27" fillId="4" borderId="7" xfId="1" applyFont="1" applyFill="1" applyBorder="1" applyAlignment="1" applyProtection="1">
      <alignment horizontal="center" vertical="center"/>
      <protection locked="0"/>
    </xf>
    <xf numFmtId="0" fontId="23" fillId="4" borderId="7" xfId="0" applyFont="1" applyFill="1" applyBorder="1" applyAlignment="1" applyProtection="1">
      <alignment horizontal="center" vertical="center"/>
      <protection locked="0"/>
    </xf>
    <xf numFmtId="49" fontId="23" fillId="4" borderId="7" xfId="0" applyNumberFormat="1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809625</xdr:colOff>
      <xdr:row>0</xdr:row>
      <xdr:rowOff>33469</xdr:rowOff>
    </xdr:from>
    <xdr:to>
      <xdr:col>3</xdr:col>
      <xdr:colOff>296996</xdr:colOff>
      <xdr:row>2</xdr:row>
      <xdr:rowOff>79344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8813" y="33469"/>
          <a:ext cx="1439996" cy="426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o.pastorino.ex@pirell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4"/>
  <sheetViews>
    <sheetView tabSelected="1" topLeftCell="A17" workbookViewId="0">
      <selection activeCell="P45" sqref="P45"/>
    </sheetView>
  </sheetViews>
  <sheetFormatPr defaultRowHeight="14.5"/>
  <cols>
    <col min="1" max="1" width="16.7265625" customWidth="1"/>
    <col min="2" max="3" width="14.54296875" customWidth="1"/>
    <col min="4" max="4" width="18" customWidth="1"/>
    <col min="5" max="5" width="19.26953125" customWidth="1"/>
    <col min="6" max="6" width="17" hidden="1" customWidth="1"/>
    <col min="7" max="7" width="9.81640625" hidden="1" customWidth="1"/>
    <col min="8" max="8" width="9.1796875" hidden="1" customWidth="1"/>
    <col min="9" max="9" width="11.81640625" hidden="1" customWidth="1"/>
    <col min="10" max="10" width="15.7265625" hidden="1" customWidth="1"/>
    <col min="11" max="12" width="9.1796875" customWidth="1"/>
  </cols>
  <sheetData>
    <row r="4" spans="1:14">
      <c r="C4" s="1" t="s">
        <v>0</v>
      </c>
    </row>
    <row r="5" spans="1:14" ht="6.75" customHeight="1"/>
    <row r="6" spans="1:14">
      <c r="C6" s="1" t="s">
        <v>1</v>
      </c>
    </row>
    <row r="7" spans="1:14" ht="6.75" customHeight="1"/>
    <row r="8" spans="1:14" ht="15" thickBot="1">
      <c r="C8" s="2" t="s">
        <v>2</v>
      </c>
    </row>
    <row r="9" spans="1:14" ht="21" customHeight="1" thickBot="1">
      <c r="A9" s="34"/>
      <c r="B9" s="35"/>
      <c r="C9" s="41" t="s">
        <v>60</v>
      </c>
      <c r="D9" s="36" t="s">
        <v>59</v>
      </c>
      <c r="E9" s="37"/>
      <c r="F9" s="37"/>
      <c r="N9" s="38"/>
    </row>
    <row r="10" spans="1:14" ht="6.75" customHeight="1">
      <c r="A10" s="39"/>
      <c r="B10" s="39"/>
      <c r="C10" s="39"/>
      <c r="D10" s="39"/>
      <c r="E10" s="39"/>
      <c r="F10" s="39"/>
    </row>
    <row r="11" spans="1:14" ht="34.5" customHeight="1">
      <c r="A11" s="29" t="s">
        <v>3</v>
      </c>
      <c r="B11" s="82"/>
      <c r="C11" s="82"/>
      <c r="D11" s="82"/>
      <c r="E11" s="82"/>
    </row>
    <row r="12" spans="1:14" ht="41.25" customHeight="1">
      <c r="A12" s="33" t="s">
        <v>53</v>
      </c>
      <c r="B12" s="40">
        <v>1</v>
      </c>
      <c r="C12" s="30" t="s">
        <v>47</v>
      </c>
      <c r="D12" s="87"/>
      <c r="E12" s="87"/>
    </row>
    <row r="13" spans="1:14" ht="34.5" customHeight="1">
      <c r="A13" s="29" t="s">
        <v>4</v>
      </c>
      <c r="B13" s="83"/>
      <c r="C13" s="83"/>
      <c r="D13" s="83"/>
      <c r="E13" s="83"/>
    </row>
    <row r="14" spans="1:14" ht="31.5" customHeight="1">
      <c r="A14" s="29" t="s">
        <v>5</v>
      </c>
      <c r="B14" s="84"/>
      <c r="C14" s="85"/>
      <c r="D14" s="85"/>
      <c r="E14" s="85"/>
    </row>
    <row r="15" spans="1:14" ht="32.25" customHeight="1">
      <c r="A15" s="29" t="s">
        <v>30</v>
      </c>
      <c r="B15" s="86"/>
      <c r="C15" s="86"/>
      <c r="D15" s="86"/>
      <c r="E15" s="86"/>
    </row>
    <row r="16" spans="1:14" ht="33" customHeight="1">
      <c r="A16" s="29" t="s">
        <v>23</v>
      </c>
      <c r="B16" s="31" t="s">
        <v>36</v>
      </c>
      <c r="C16" s="32"/>
      <c r="D16" s="32"/>
      <c r="E16" s="32"/>
    </row>
    <row r="17" spans="1:6" ht="28.5" customHeight="1">
      <c r="A17" s="62" t="s">
        <v>25</v>
      </c>
      <c r="B17" s="62"/>
      <c r="C17" s="62"/>
      <c r="D17" s="67"/>
      <c r="E17" s="68"/>
    </row>
    <row r="18" spans="1:6">
      <c r="A18" s="12"/>
    </row>
    <row r="19" spans="1:6" ht="15" thickBot="1"/>
    <row r="20" spans="1:6">
      <c r="A20" s="65" t="s">
        <v>6</v>
      </c>
      <c r="B20" s="56" t="s">
        <v>7</v>
      </c>
      <c r="C20" s="56" t="s">
        <v>8</v>
      </c>
      <c r="D20" s="45" t="s">
        <v>9</v>
      </c>
      <c r="E20" s="58" t="s">
        <v>10</v>
      </c>
    </row>
    <row r="21" spans="1:6" ht="15" thickBot="1">
      <c r="A21" s="66"/>
      <c r="B21" s="57"/>
      <c r="C21" s="57"/>
      <c r="D21" s="46" t="s">
        <v>52</v>
      </c>
      <c r="E21" s="59"/>
    </row>
    <row r="22" spans="1:6" ht="16" thickBot="1">
      <c r="A22" s="60" t="s">
        <v>11</v>
      </c>
      <c r="B22" s="47" t="s">
        <v>55</v>
      </c>
      <c r="C22" s="48" t="s">
        <v>12</v>
      </c>
      <c r="D22" s="49">
        <v>270</v>
      </c>
      <c r="E22" s="42"/>
      <c r="F22" s="10">
        <f>E22*D22</f>
        <v>0</v>
      </c>
    </row>
    <row r="23" spans="1:6" ht="16" thickBot="1">
      <c r="A23" s="61"/>
      <c r="B23" s="50" t="s">
        <v>56</v>
      </c>
      <c r="C23" s="51" t="s">
        <v>12</v>
      </c>
      <c r="D23" s="52">
        <v>270</v>
      </c>
      <c r="E23" s="43"/>
      <c r="F23" s="10">
        <f t="shared" ref="F23:F31" si="0">E23*D23</f>
        <v>0</v>
      </c>
    </row>
    <row r="24" spans="1:6" ht="16" hidden="1" thickBot="1">
      <c r="A24" s="61"/>
      <c r="B24" s="50" t="s">
        <v>20</v>
      </c>
      <c r="C24" s="51" t="s">
        <v>12</v>
      </c>
      <c r="D24" s="52">
        <v>270</v>
      </c>
      <c r="E24" s="43"/>
      <c r="F24" s="10">
        <f t="shared" si="0"/>
        <v>0</v>
      </c>
    </row>
    <row r="25" spans="1:6" ht="16" thickBot="1">
      <c r="A25" s="61" t="s">
        <v>13</v>
      </c>
      <c r="B25" s="50" t="s">
        <v>57</v>
      </c>
      <c r="C25" s="51" t="s">
        <v>14</v>
      </c>
      <c r="D25" s="52">
        <v>270</v>
      </c>
      <c r="E25" s="43"/>
      <c r="F25" s="10">
        <f t="shared" si="0"/>
        <v>0</v>
      </c>
    </row>
    <row r="26" spans="1:6" ht="16" thickBot="1">
      <c r="A26" s="64"/>
      <c r="B26" s="53" t="s">
        <v>58</v>
      </c>
      <c r="C26" s="54" t="s">
        <v>14</v>
      </c>
      <c r="D26" s="55">
        <v>270</v>
      </c>
      <c r="E26" s="44"/>
      <c r="F26" s="10">
        <f t="shared" si="0"/>
        <v>0</v>
      </c>
    </row>
    <row r="27" spans="1:6" ht="16" hidden="1" thickBot="1">
      <c r="A27" s="6" t="s">
        <v>15</v>
      </c>
      <c r="B27" s="17" t="s">
        <v>21</v>
      </c>
      <c r="C27" s="5" t="s">
        <v>12</v>
      </c>
      <c r="D27" s="9">
        <v>270</v>
      </c>
      <c r="E27" s="28"/>
      <c r="F27" s="10">
        <f t="shared" si="0"/>
        <v>0</v>
      </c>
    </row>
    <row r="28" spans="1:6" ht="15" hidden="1" thickBot="1">
      <c r="A28" s="7" t="s">
        <v>16</v>
      </c>
      <c r="B28" s="73" t="s">
        <v>22</v>
      </c>
      <c r="C28" s="75" t="s">
        <v>12</v>
      </c>
      <c r="D28" s="77">
        <v>320</v>
      </c>
      <c r="E28" s="79"/>
      <c r="F28" s="10">
        <f t="shared" si="0"/>
        <v>0</v>
      </c>
    </row>
    <row r="29" spans="1:6" ht="15" hidden="1" thickBot="1">
      <c r="A29" s="26" t="s">
        <v>17</v>
      </c>
      <c r="B29" s="74"/>
      <c r="C29" s="76"/>
      <c r="D29" s="78"/>
      <c r="E29" s="80"/>
      <c r="F29" s="10">
        <f t="shared" si="0"/>
        <v>0</v>
      </c>
    </row>
    <row r="30" spans="1:6" ht="15" hidden="1" thickBot="1">
      <c r="A30" s="8" t="s">
        <v>18</v>
      </c>
      <c r="B30" s="73" t="s">
        <v>22</v>
      </c>
      <c r="C30" s="75" t="s">
        <v>14</v>
      </c>
      <c r="D30" s="77">
        <v>320</v>
      </c>
      <c r="E30" s="79"/>
      <c r="F30" s="10">
        <f t="shared" si="0"/>
        <v>0</v>
      </c>
    </row>
    <row r="31" spans="1:6" ht="15" hidden="1" thickBot="1">
      <c r="A31" s="27" t="s">
        <v>19</v>
      </c>
      <c r="B31" s="74"/>
      <c r="C31" s="76"/>
      <c r="D31" s="78"/>
      <c r="E31" s="80"/>
      <c r="F31" s="10">
        <f t="shared" si="0"/>
        <v>0</v>
      </c>
    </row>
    <row r="33" spans="1:10">
      <c r="B33" s="25"/>
      <c r="C33" s="25"/>
      <c r="F33" s="11"/>
    </row>
    <row r="35" spans="1:10" ht="15.5">
      <c r="A35" s="63" t="s">
        <v>46</v>
      </c>
      <c r="B35" s="63"/>
      <c r="C35" s="63"/>
      <c r="D35" s="63"/>
      <c r="E35" s="13">
        <f>SUM(F22:F31)</f>
        <v>0</v>
      </c>
      <c r="H35" t="s">
        <v>27</v>
      </c>
      <c r="J35" s="11">
        <f>E35</f>
        <v>0</v>
      </c>
    </row>
    <row r="36" spans="1:10">
      <c r="A36" s="4"/>
    </row>
    <row r="37" spans="1:10" ht="15.5">
      <c r="A37" s="63" t="s">
        <v>29</v>
      </c>
      <c r="B37" s="63"/>
      <c r="C37" s="63"/>
      <c r="D37" s="63"/>
      <c r="E37" s="19">
        <f>SUM(E22:E31)</f>
        <v>0</v>
      </c>
      <c r="F37" s="4"/>
      <c r="H37" t="s">
        <v>28</v>
      </c>
      <c r="J37" s="11">
        <f>IF(E39="TEST TYRES",10000000,E39*D22)</f>
        <v>6480</v>
      </c>
    </row>
    <row r="38" spans="1:10">
      <c r="A38" s="12"/>
    </row>
    <row r="39" spans="1:10" ht="15.5">
      <c r="A39" s="69" t="s">
        <v>51</v>
      </c>
      <c r="B39" s="69"/>
      <c r="C39" s="69"/>
      <c r="D39" s="69"/>
      <c r="E39" s="20">
        <f>IF('WRC EVENTS'!K21='WRC EVENTS'!K6,"TEST TYRES",'WRC EVENTS'!K21)</f>
        <v>24</v>
      </c>
      <c r="F39" s="4"/>
      <c r="H39" t="s">
        <v>45</v>
      </c>
      <c r="J39" s="11">
        <f>'WRC EVENTS'!K8*'WRC FORM'!D28</f>
        <v>0</v>
      </c>
    </row>
    <row r="40" spans="1:10" ht="16" thickBot="1">
      <c r="A40" s="3"/>
      <c r="B40" s="3"/>
      <c r="C40" s="3"/>
      <c r="D40" s="3"/>
      <c r="E40" s="14"/>
      <c r="F40" s="4"/>
    </row>
    <row r="41" spans="1:10" ht="18.5" thickBot="1">
      <c r="A41" s="21"/>
      <c r="B41" s="22"/>
      <c r="C41" s="22"/>
      <c r="D41" s="23" t="s">
        <v>50</v>
      </c>
      <c r="E41" s="24">
        <f>IF(B16='WRC EVENTS'!E8,MIN('WRC FORM'!J39,E35),MIN(J35,J37))</f>
        <v>0</v>
      </c>
      <c r="F41" s="4"/>
    </row>
    <row r="42" spans="1:10" ht="18" customHeight="1">
      <c r="A42" s="81" t="s">
        <v>26</v>
      </c>
      <c r="B42" s="81"/>
      <c r="C42" s="81"/>
      <c r="D42" s="81"/>
      <c r="E42" s="81"/>
      <c r="F42" s="4"/>
    </row>
    <row r="43" spans="1:10" ht="15" thickBot="1">
      <c r="A43" s="12"/>
    </row>
    <row r="44" spans="1:10" ht="15" thickBot="1">
      <c r="A44" s="70" t="s">
        <v>24</v>
      </c>
      <c r="B44" s="71"/>
      <c r="C44" s="71"/>
      <c r="D44" s="71"/>
      <c r="E44" s="72"/>
    </row>
  </sheetData>
  <sheetProtection password="8329" sheet="1" objects="1" scenarios="1"/>
  <mergeCells count="26">
    <mergeCell ref="B11:E11"/>
    <mergeCell ref="B13:E13"/>
    <mergeCell ref="B14:E14"/>
    <mergeCell ref="B15:E15"/>
    <mergeCell ref="D12:E12"/>
    <mergeCell ref="A39:D39"/>
    <mergeCell ref="A44:E44"/>
    <mergeCell ref="A37:D37"/>
    <mergeCell ref="B28:B29"/>
    <mergeCell ref="C28:C29"/>
    <mergeCell ref="D28:D29"/>
    <mergeCell ref="E28:E29"/>
    <mergeCell ref="B30:B31"/>
    <mergeCell ref="C30:C31"/>
    <mergeCell ref="D30:D31"/>
    <mergeCell ref="E30:E31"/>
    <mergeCell ref="A42:E42"/>
    <mergeCell ref="C20:C21"/>
    <mergeCell ref="E20:E21"/>
    <mergeCell ref="A22:A24"/>
    <mergeCell ref="A17:C17"/>
    <mergeCell ref="A35:D35"/>
    <mergeCell ref="A25:A26"/>
    <mergeCell ref="A20:A21"/>
    <mergeCell ref="B20:B21"/>
    <mergeCell ref="D17:E17"/>
  </mergeCells>
  <dataValidations count="1">
    <dataValidation type="list" allowBlank="1" showInputMessage="1" showErrorMessage="1" sqref="B16">
      <formula1>RALLIES</formula1>
    </dataValidation>
  </dataValidations>
  <hyperlinks>
    <hyperlink ref="D9" r:id="rId1"/>
  </hyperlinks>
  <printOptions horizontalCentered="1" verticalCentered="1"/>
  <pageMargins left="0.39370078740157483" right="0.25" top="0.27" bottom="0.45" header="0.2" footer="0.31496062992125984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E5:K21"/>
  <sheetViews>
    <sheetView workbookViewId="0">
      <selection activeCell="L15" sqref="L15"/>
    </sheetView>
  </sheetViews>
  <sheetFormatPr defaultRowHeight="14.5"/>
  <cols>
    <col min="4" max="4" width="28" bestFit="1" customWidth="1"/>
    <col min="5" max="5" width="35.7265625" customWidth="1"/>
    <col min="7" max="7" width="11.1796875" style="18" bestFit="1" customWidth="1"/>
    <col min="8" max="8" width="9" style="18" bestFit="1" customWidth="1"/>
    <col min="9" max="9" width="9" style="18" customWidth="1"/>
    <col min="10" max="10" width="3.453125" style="18" customWidth="1"/>
    <col min="11" max="11" width="9.1796875" style="18"/>
  </cols>
  <sheetData>
    <row r="5" spans="5:11">
      <c r="G5" s="18" t="s">
        <v>48</v>
      </c>
      <c r="H5" s="18" t="s">
        <v>49</v>
      </c>
      <c r="I5" s="18" t="s">
        <v>54</v>
      </c>
    </row>
    <row r="6" spans="5:11">
      <c r="E6" s="15" t="s">
        <v>44</v>
      </c>
      <c r="G6" s="18">
        <v>100</v>
      </c>
      <c r="H6" s="18">
        <f>'WRC FORM'!$B$12</f>
        <v>1</v>
      </c>
      <c r="I6" s="18">
        <f>IF(H6=0,1,H6)</f>
        <v>1</v>
      </c>
      <c r="J6" s="18">
        <f>IF('WRC FORM'!$B$16='WRC EVENTS'!E6, 1,0)</f>
        <v>0</v>
      </c>
      <c r="K6" s="18">
        <f>G6*I6*J6</f>
        <v>0</v>
      </c>
    </row>
    <row r="7" spans="5:11" ht="21.75" customHeight="1">
      <c r="E7" s="16" t="s">
        <v>31</v>
      </c>
      <c r="G7" s="18">
        <v>36</v>
      </c>
      <c r="H7" s="18">
        <f>IF('WRC FORM'!$B$12="", 1,'WRC FORM'!$B$12)</f>
        <v>1</v>
      </c>
      <c r="I7" s="18">
        <f t="shared" ref="I7:I19" si="0">IF(H7=0,1,H7)</f>
        <v>1</v>
      </c>
      <c r="J7" s="18">
        <f>IF('WRC FORM'!$B$16='WRC EVENTS'!E7, 1,0)</f>
        <v>0</v>
      </c>
      <c r="K7" s="18">
        <f t="shared" ref="K7:K19" si="1">G7*I7*J7</f>
        <v>0</v>
      </c>
    </row>
    <row r="8" spans="5:11" ht="21.75" customHeight="1">
      <c r="E8" s="16" t="s">
        <v>32</v>
      </c>
      <c r="G8" s="18">
        <v>28</v>
      </c>
      <c r="H8" s="18">
        <f>IF('WRC FORM'!$B$12="", 1,'WRC FORM'!$B$12)</f>
        <v>1</v>
      </c>
      <c r="I8" s="18">
        <f t="shared" si="0"/>
        <v>1</v>
      </c>
      <c r="J8" s="18">
        <f>IF('WRC FORM'!$B$16='WRC EVENTS'!E8, 1,0)</f>
        <v>0</v>
      </c>
      <c r="K8" s="18">
        <f t="shared" si="1"/>
        <v>0</v>
      </c>
    </row>
    <row r="9" spans="5:11" ht="21.75" customHeight="1">
      <c r="E9" s="16" t="s">
        <v>33</v>
      </c>
      <c r="G9" s="18">
        <v>24</v>
      </c>
      <c r="H9" s="18">
        <f>IF('WRC FORM'!$B$12="", 1,'WRC FORM'!$B$12)</f>
        <v>1</v>
      </c>
      <c r="I9" s="18">
        <f t="shared" si="0"/>
        <v>1</v>
      </c>
      <c r="J9" s="18">
        <f>IF('WRC FORM'!$B$16='WRC EVENTS'!E9, 1,0)</f>
        <v>0</v>
      </c>
      <c r="K9" s="18">
        <f t="shared" si="1"/>
        <v>0</v>
      </c>
    </row>
    <row r="10" spans="5:11" ht="21.75" customHeight="1">
      <c r="E10" s="16" t="s">
        <v>34</v>
      </c>
      <c r="G10" s="18">
        <v>24</v>
      </c>
      <c r="H10" s="18">
        <f>IF('WRC FORM'!$B$12="", 1,'WRC FORM'!$B$12)</f>
        <v>1</v>
      </c>
      <c r="I10" s="18">
        <f t="shared" si="0"/>
        <v>1</v>
      </c>
      <c r="J10" s="18">
        <f>IF('WRC FORM'!$B$16='WRC EVENTS'!E10, 1,0)</f>
        <v>0</v>
      </c>
      <c r="K10" s="18">
        <f t="shared" si="1"/>
        <v>0</v>
      </c>
    </row>
    <row r="11" spans="5:11" ht="21.75" customHeight="1">
      <c r="E11" s="16" t="s">
        <v>35</v>
      </c>
      <c r="G11" s="18">
        <v>28</v>
      </c>
      <c r="H11" s="18">
        <f>IF('WRC FORM'!$B$12="", 1,'WRC FORM'!$B$12)</f>
        <v>1</v>
      </c>
      <c r="I11" s="18">
        <f t="shared" si="0"/>
        <v>1</v>
      </c>
      <c r="J11" s="18">
        <f>IF('WRC FORM'!$B$16='WRC EVENTS'!E11, 1,0)</f>
        <v>0</v>
      </c>
      <c r="K11" s="18">
        <f t="shared" si="1"/>
        <v>0</v>
      </c>
    </row>
    <row r="12" spans="5:11" ht="21.75" customHeight="1">
      <c r="E12" s="16" t="s">
        <v>36</v>
      </c>
      <c r="G12" s="18">
        <v>24</v>
      </c>
      <c r="H12" s="18">
        <f>IF('WRC FORM'!$B$12="", 1,'WRC FORM'!$B$12)</f>
        <v>1</v>
      </c>
      <c r="I12" s="18">
        <f t="shared" si="0"/>
        <v>1</v>
      </c>
      <c r="J12" s="18">
        <f>IF('WRC FORM'!$B$16='WRC EVENTS'!E12, 1,0)</f>
        <v>1</v>
      </c>
      <c r="K12" s="18">
        <f t="shared" si="1"/>
        <v>24</v>
      </c>
    </row>
    <row r="13" spans="5:11" ht="21.75" customHeight="1">
      <c r="E13" s="16" t="s">
        <v>37</v>
      </c>
      <c r="G13" s="18">
        <v>24</v>
      </c>
      <c r="H13" s="18">
        <f>IF('WRC FORM'!$B$12="", 1,'WRC FORM'!$B$12)</f>
        <v>1</v>
      </c>
      <c r="I13" s="18">
        <f t="shared" si="0"/>
        <v>1</v>
      </c>
      <c r="J13" s="18">
        <f>IF('WRC FORM'!$B$16='WRC EVENTS'!E13, 1,0)</f>
        <v>0</v>
      </c>
      <c r="K13" s="18">
        <f t="shared" si="1"/>
        <v>0</v>
      </c>
    </row>
    <row r="14" spans="5:11" ht="21.75" customHeight="1">
      <c r="E14" s="16" t="s">
        <v>38</v>
      </c>
      <c r="G14" s="18">
        <v>24</v>
      </c>
      <c r="H14" s="18">
        <f>IF('WRC FORM'!$B$12="", 1,'WRC FORM'!$B$12)</f>
        <v>1</v>
      </c>
      <c r="I14" s="18">
        <f t="shared" si="0"/>
        <v>1</v>
      </c>
      <c r="J14" s="18">
        <f>IF('WRC FORM'!$B$16='WRC EVENTS'!E14, 1,0)</f>
        <v>0</v>
      </c>
      <c r="K14" s="18">
        <f t="shared" si="1"/>
        <v>0</v>
      </c>
    </row>
    <row r="15" spans="5:11" ht="21.75" customHeight="1">
      <c r="E15" s="16" t="s">
        <v>39</v>
      </c>
      <c r="G15" s="18">
        <v>24</v>
      </c>
      <c r="H15" s="18">
        <f>IF('WRC FORM'!$B$12="", 1,'WRC FORM'!$B$12)</f>
        <v>1</v>
      </c>
      <c r="I15" s="18">
        <f t="shared" si="0"/>
        <v>1</v>
      </c>
      <c r="J15" s="18">
        <f>IF('WRC FORM'!$B$16='WRC EVENTS'!E15, 1,0)</f>
        <v>0</v>
      </c>
      <c r="K15" s="18">
        <f t="shared" si="1"/>
        <v>0</v>
      </c>
    </row>
    <row r="16" spans="5:11" ht="21.75" customHeight="1">
      <c r="E16" s="16" t="s">
        <v>40</v>
      </c>
      <c r="G16" s="18">
        <v>24</v>
      </c>
      <c r="H16" s="18">
        <f>IF('WRC FORM'!$B$12="", 1,'WRC FORM'!$B$12)</f>
        <v>1</v>
      </c>
      <c r="I16" s="18">
        <f t="shared" si="0"/>
        <v>1</v>
      </c>
      <c r="J16" s="18">
        <f>IF('WRC FORM'!$B$16='WRC EVENTS'!E16, 1,0)</f>
        <v>0</v>
      </c>
      <c r="K16" s="18">
        <f t="shared" si="1"/>
        <v>0</v>
      </c>
    </row>
    <row r="17" spans="5:11" ht="21.75" customHeight="1">
      <c r="E17" s="16" t="s">
        <v>41</v>
      </c>
      <c r="G17" s="18">
        <v>24</v>
      </c>
      <c r="H17" s="18">
        <f>IF('WRC FORM'!$B$12="", 1,'WRC FORM'!$B$12)</f>
        <v>1</v>
      </c>
      <c r="I17" s="18">
        <f t="shared" si="0"/>
        <v>1</v>
      </c>
      <c r="J17" s="18">
        <f>IF('WRC FORM'!$B$16='WRC EVENTS'!E17, 1,0)</f>
        <v>0</v>
      </c>
      <c r="K17" s="18">
        <f t="shared" si="1"/>
        <v>0</v>
      </c>
    </row>
    <row r="18" spans="5:11" ht="21.75" customHeight="1">
      <c r="E18" s="16" t="s">
        <v>42</v>
      </c>
      <c r="G18" s="18">
        <v>24</v>
      </c>
      <c r="H18" s="18">
        <f>IF('WRC FORM'!$B$12="", 1,'WRC FORM'!$B$12)</f>
        <v>1</v>
      </c>
      <c r="I18" s="18">
        <f t="shared" si="0"/>
        <v>1</v>
      </c>
      <c r="J18" s="18">
        <f>IF('WRC FORM'!$B$16='WRC EVENTS'!E18, 1,0)</f>
        <v>0</v>
      </c>
      <c r="K18" s="18">
        <f t="shared" si="1"/>
        <v>0</v>
      </c>
    </row>
    <row r="19" spans="5:11" ht="21.75" customHeight="1">
      <c r="E19" s="16" t="s">
        <v>43</v>
      </c>
      <c r="G19" s="18">
        <v>24</v>
      </c>
      <c r="H19" s="18">
        <f>IF('WRC FORM'!$B$12="", 1,'WRC FORM'!$B$12)</f>
        <v>1</v>
      </c>
      <c r="I19" s="18">
        <f t="shared" si="0"/>
        <v>1</v>
      </c>
      <c r="J19" s="18">
        <f>IF('WRC FORM'!$B$16='WRC EVENTS'!E19, 1,0)</f>
        <v>0</v>
      </c>
      <c r="K19" s="18">
        <f t="shared" si="1"/>
        <v>0</v>
      </c>
    </row>
    <row r="21" spans="5:11">
      <c r="K21" s="18">
        <f>SUM(K6:K20)</f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WRC FORM</vt:lpstr>
      <vt:lpstr>WRC EVENTS</vt:lpstr>
      <vt:lpstr>'WRC FORM'!Area_stampa</vt:lpstr>
      <vt:lpstr>RALLIES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PASTORINO</cp:lastModifiedBy>
  <cp:lastPrinted>2014-02-26T11:06:43Z</cp:lastPrinted>
  <dcterms:created xsi:type="dcterms:W3CDTF">2013-12-19T08:30:29Z</dcterms:created>
  <dcterms:modified xsi:type="dcterms:W3CDTF">2014-04-19T09:06:00Z</dcterms:modified>
</cp:coreProperties>
</file>